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3E477C9C-EBD6-427C-948C-ACE5168A2375}" xr6:coauthVersionLast="47" xr6:coauthVersionMax="47" xr10:uidLastSave="{00000000-0000-0000-0000-000000000000}"/>
  <bookViews>
    <workbookView xWindow="-120" yWindow="-120" windowWidth="20730" windowHeight="11160" xr2:uid="{2E693393-8AE1-4383-82FF-F6830D0B418F}"/>
  </bookViews>
  <sheets>
    <sheet name="Лист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G8" i="1"/>
  <c r="I8" i="1" s="1"/>
  <c r="C8" i="1"/>
  <c r="E8" i="1" s="1"/>
  <c r="F8" i="1" l="1"/>
  <c r="J8" i="1"/>
  <c r="H8" i="1"/>
  <c r="K8" i="1" s="1"/>
  <c r="R8" i="1" s="1"/>
  <c r="D8" i="1"/>
</calcChain>
</file>

<file path=xl/sharedStrings.xml><?xml version="1.0" encoding="utf-8"?>
<sst xmlns="http://schemas.openxmlformats.org/spreadsheetml/2006/main" count="20" uniqueCount="19">
  <si>
    <t>№</t>
  </si>
  <si>
    <t xml:space="preserve">з/пл  </t>
  </si>
  <si>
    <t xml:space="preserve">ГСМ </t>
  </si>
  <si>
    <t>111  год</t>
  </si>
  <si>
    <t>Мекеменің атауы</t>
  </si>
  <si>
    <t>ФЗП жылдық</t>
  </si>
  <si>
    <t>салық</t>
  </si>
  <si>
    <t xml:space="preserve">жалпы жалақы құны/ салықпен </t>
  </si>
  <si>
    <t>айлық   МБ+РБ</t>
  </si>
  <si>
    <t>"Ортақ ауылының ЖОББМ" КММ</t>
  </si>
  <si>
    <t>мектеп</t>
  </si>
  <si>
    <t>Коомуналдық шығындар</t>
  </si>
  <si>
    <t>жылыту маусымына арналған</t>
  </si>
  <si>
    <t>электр энергия жылдық</t>
  </si>
  <si>
    <t>жылдық байлан қызм</t>
  </si>
  <si>
    <t>су каналы</t>
  </si>
  <si>
    <t xml:space="preserve">сатып алу/берілген шот фактураға сәйкес </t>
  </si>
  <si>
    <t>жалпы мектептің жылдық шығыны</t>
  </si>
  <si>
    <t>Білім беру ұйымының аржылық қызметтің негізгі көрсеткіші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</si>
</sst>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3">
    <xf numFmtId="0" fontId="0" fillId="0" borderId="0" xfId="0"/>
    <xf numFmtId="165" fontId="3" fillId="2" borderId="1" xfId="1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6" fillId="0" borderId="0" xfId="0" applyFont="1"/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/>
    <xf numFmtId="164" fontId="3" fillId="2" borderId="1" xfId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Excel Built-in Normal" xfId="1" xr:uid="{4D9BD748-8E6D-4ECB-8758-88EC32E3DC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t/Downloads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NA/Desktop/1.09.2021/&#1064;&#1050;&#1054;&#1051;&#1067;%20&#1064;&#1058;&#1040;&#1058;&#1053;&#1054;&#1045;%20%20&#1085;&#1072;%20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25">
          <cell r="J25">
            <v>6848269.5907918485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"/>
      <sheetName val="Акколь"/>
      <sheetName val="Аккадыр"/>
      <sheetName val="Алексеевка"/>
      <sheetName val="Викторовская"/>
      <sheetName val="Березняковка"/>
      <sheetName val="Бирлестык"/>
      <sheetName val="Еленовка"/>
      <sheetName val="Доломитово"/>
      <sheetName val=" ЗСШ № 1"/>
      <sheetName val="ЗКСШ. "/>
      <sheetName val="ЗСШ 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ое"/>
      <sheetName val="ортак"/>
      <sheetName val="Сейфул"/>
      <sheetName val="Куропаткино"/>
      <sheetName val="Садовое"/>
      <sheetName val="Чагли СШ"/>
      <sheetName val="Симф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 Карлык"/>
      <sheetName val="Кост"/>
      <sheetName val="Кошкарбай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Первом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>
        <row r="7">
          <cell r="L7">
            <v>127367.70499284375</v>
          </cell>
        </row>
        <row r="26">
          <cell r="L26">
            <v>88882.786887611554</v>
          </cell>
        </row>
      </sheetData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2230-ACEB-4C34-98E8-7FF0131FDDB5}">
  <dimension ref="A1:R8"/>
  <sheetViews>
    <sheetView tabSelected="1" workbookViewId="0">
      <selection activeCell="B2" sqref="B2:O2"/>
    </sheetView>
  </sheetViews>
  <sheetFormatPr defaultRowHeight="15" x14ac:dyDescent="0.25"/>
  <cols>
    <col min="16" max="16" width="11" customWidth="1"/>
  </cols>
  <sheetData>
    <row r="1" spans="1:18" ht="18.75" x14ac:dyDescent="0.3">
      <c r="A1" s="5"/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6"/>
      <c r="L1" s="7"/>
      <c r="M1" s="6"/>
      <c r="N1" s="6"/>
      <c r="O1" s="6"/>
      <c r="P1" s="6"/>
      <c r="Q1" s="6"/>
      <c r="R1" s="8"/>
    </row>
    <row r="2" spans="1:18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9">
        <v>44477</v>
      </c>
      <c r="Q2" s="10"/>
      <c r="R2" s="11"/>
    </row>
    <row r="3" spans="1:18" ht="47.25" x14ac:dyDescent="0.25">
      <c r="A3" s="12" t="s">
        <v>0</v>
      </c>
      <c r="B3" s="31" t="s">
        <v>4</v>
      </c>
      <c r="C3" s="32"/>
      <c r="D3" s="14"/>
      <c r="E3" s="14"/>
      <c r="F3" s="14"/>
      <c r="G3" s="15" t="s">
        <v>5</v>
      </c>
      <c r="H3" s="26" t="s">
        <v>6</v>
      </c>
      <c r="I3" s="26"/>
      <c r="J3" s="26"/>
      <c r="K3" s="26" t="s">
        <v>7</v>
      </c>
      <c r="L3" s="27" t="s">
        <v>10</v>
      </c>
      <c r="M3" s="27"/>
      <c r="N3" s="27"/>
      <c r="O3" s="27"/>
      <c r="P3" s="27"/>
      <c r="Q3" s="28" t="s">
        <v>16</v>
      </c>
      <c r="R3" s="18"/>
    </row>
    <row r="4" spans="1:18" ht="15.75" x14ac:dyDescent="0.25">
      <c r="A4" s="12"/>
      <c r="B4" s="29"/>
      <c r="C4" s="29"/>
      <c r="D4" s="29"/>
      <c r="E4" s="29"/>
      <c r="F4" s="29"/>
      <c r="G4" s="29"/>
      <c r="H4" s="29"/>
      <c r="I4" s="29"/>
      <c r="J4" s="15"/>
      <c r="K4" s="26"/>
      <c r="L4" s="17"/>
      <c r="M4" s="17"/>
      <c r="N4" s="17"/>
      <c r="O4" s="17"/>
      <c r="P4" s="17"/>
      <c r="Q4" s="28"/>
      <c r="R4" s="18"/>
    </row>
    <row r="5" spans="1:18" ht="15.75" x14ac:dyDescent="0.25">
      <c r="A5" s="12"/>
      <c r="B5" s="13"/>
      <c r="C5" s="14"/>
      <c r="D5" s="14"/>
      <c r="E5" s="14"/>
      <c r="F5" s="14"/>
      <c r="G5" s="15"/>
      <c r="H5" s="15"/>
      <c r="I5" s="15"/>
      <c r="J5" s="15"/>
      <c r="K5" s="26"/>
      <c r="L5" s="17"/>
      <c r="M5" s="17"/>
      <c r="N5" s="17"/>
      <c r="O5" s="17"/>
      <c r="P5" s="17"/>
      <c r="Q5" s="28"/>
      <c r="R5" s="18"/>
    </row>
    <row r="6" spans="1:18" ht="15.75" x14ac:dyDescent="0.25">
      <c r="A6" s="12"/>
      <c r="B6" s="13"/>
      <c r="C6" s="14"/>
      <c r="D6" s="30" t="s">
        <v>8</v>
      </c>
      <c r="E6" s="30"/>
      <c r="F6" s="30"/>
      <c r="G6" s="15" t="s">
        <v>1</v>
      </c>
      <c r="H6" s="26" t="s">
        <v>6</v>
      </c>
      <c r="I6" s="26"/>
      <c r="J6" s="26"/>
      <c r="K6" s="26"/>
      <c r="L6" s="27" t="s">
        <v>11</v>
      </c>
      <c r="M6" s="27"/>
      <c r="N6" s="27"/>
      <c r="O6" s="27"/>
      <c r="P6" s="22" t="s">
        <v>2</v>
      </c>
      <c r="Q6" s="28"/>
      <c r="R6" s="23" t="s">
        <v>17</v>
      </c>
    </row>
    <row r="7" spans="1:18" ht="78.75" x14ac:dyDescent="0.25">
      <c r="A7" s="12"/>
      <c r="B7" s="13"/>
      <c r="C7" s="14">
        <v>111</v>
      </c>
      <c r="D7" s="14">
        <v>121</v>
      </c>
      <c r="E7" s="14">
        <v>122</v>
      </c>
      <c r="F7" s="14">
        <v>124</v>
      </c>
      <c r="G7" s="15" t="s">
        <v>3</v>
      </c>
      <c r="H7" s="15">
        <v>121</v>
      </c>
      <c r="I7" s="15">
        <v>122</v>
      </c>
      <c r="J7" s="15">
        <v>124</v>
      </c>
      <c r="K7" s="26"/>
      <c r="L7" s="15" t="s">
        <v>12</v>
      </c>
      <c r="M7" s="19" t="s">
        <v>13</v>
      </c>
      <c r="N7" s="16" t="s">
        <v>14</v>
      </c>
      <c r="O7" s="16" t="s">
        <v>15</v>
      </c>
      <c r="P7" s="22"/>
      <c r="Q7" s="28"/>
      <c r="R7" s="23"/>
    </row>
    <row r="8" spans="1:18" ht="94.5" x14ac:dyDescent="0.25">
      <c r="A8" s="20"/>
      <c r="B8" s="21" t="s">
        <v>9</v>
      </c>
      <c r="C8" s="1">
        <f>'[1]Свод '!$J$25/1000</f>
        <v>6848.2695907918487</v>
      </c>
      <c r="D8" s="1">
        <f t="shared" ref="D8" si="0">(C8-C8*10%)*6%</f>
        <v>369.80655790275978</v>
      </c>
      <c r="E8" s="1">
        <f t="shared" ref="E8" si="1">(C8-C8*10%)*3.5%</f>
        <v>215.72049210994325</v>
      </c>
      <c r="F8" s="1">
        <f t="shared" ref="F8" si="2">C8*2%</f>
        <v>136.96539181583697</v>
      </c>
      <c r="G8" s="2">
        <f>'[2]Свод '!$L$26</f>
        <v>88882.786887611554</v>
      </c>
      <c r="H8" s="2">
        <f t="shared" ref="H8" si="3">(G8-G8*10%)*6%</f>
        <v>4799.6704919310232</v>
      </c>
      <c r="I8" s="2">
        <f t="shared" ref="I8" si="4">(G8-G8*10%)*3.5%</f>
        <v>2799.8077869597641</v>
      </c>
      <c r="J8" s="2">
        <f t="shared" ref="J8" si="5">G8*2%</f>
        <v>1777.6557377522311</v>
      </c>
      <c r="K8" s="2">
        <f t="shared" ref="K8" si="6">G8+H8+I8+J8</f>
        <v>98259.92090425457</v>
      </c>
      <c r="L8" s="2">
        <f>5355-400</f>
        <v>4955</v>
      </c>
      <c r="M8" s="3">
        <v>396.1</v>
      </c>
      <c r="N8" s="3">
        <v>354</v>
      </c>
      <c r="O8" s="3">
        <v>50</v>
      </c>
      <c r="P8" s="4"/>
      <c r="Q8" s="4"/>
      <c r="R8" s="18">
        <f t="shared" ref="R8" si="7">K8+L8+M8+N8+O8+Q8+P8</f>
        <v>104015.02090425458</v>
      </c>
    </row>
  </sheetData>
  <mergeCells count="13">
    <mergeCell ref="P6:P7"/>
    <mergeCell ref="R6:R7"/>
    <mergeCell ref="B1:J1"/>
    <mergeCell ref="B2:O2"/>
    <mergeCell ref="H3:J3"/>
    <mergeCell ref="K3:K7"/>
    <mergeCell ref="L3:P3"/>
    <mergeCell ref="Q3:Q7"/>
    <mergeCell ref="B4:I4"/>
    <mergeCell ref="D6:F6"/>
    <mergeCell ref="H6:J6"/>
    <mergeCell ref="L6:O6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1</cp:lastModifiedBy>
  <dcterms:created xsi:type="dcterms:W3CDTF">2021-10-12T10:39:02Z</dcterms:created>
  <dcterms:modified xsi:type="dcterms:W3CDTF">2021-11-26T09:08:59Z</dcterms:modified>
</cp:coreProperties>
</file>